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45621"/>
</workbook>
</file>

<file path=xl/calcChain.xml><?xml version="1.0" encoding="utf-8"?>
<calcChain xmlns="http://schemas.openxmlformats.org/spreadsheetml/2006/main">
  <c r="C36" i="1" l="1"/>
  <c r="B36" i="1"/>
  <c r="D38" i="1" l="1"/>
  <c r="E38" i="1" s="1"/>
  <c r="D39" i="1"/>
  <c r="E39" i="1" s="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<sst xmlns="http://schemas.openxmlformats.org/spreadsheetml/2006/main" count="127" uniqueCount="92">
  <si>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</si>
  <si>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</si>
  <si>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</si>
  <si>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</si>
  <si>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</si>
  <si>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</si>
  <si>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</si>
  <si>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</si>
  <si>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</si>
  <si>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</si>
  <si>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</si>
  <si>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</si>
  <si>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</si>
  <si>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</si>
  <si>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</si>
  <si>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</si>
  <si>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</si>
  <si>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</si>
  <si>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</si>
  <si>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</si>
  <si>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</si>
  <si>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</si>
  <si>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</si>
  <si>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</si>
  <si>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</si>
  <si>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</si>
  <si>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</si>
  <si>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</si>
  <si>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</si>
  <si>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</si>
  <si>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</si>
  <si>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</si>
  <si>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</si>
  <si>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</si>
  <si>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</si>
  <si>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</si>
  <si>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</si>
  <si>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</si>
  <si>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</si>
  <si>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</si>
  <si>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</si>
  <si>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</si>
  <si>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</si>
  <si>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</si>
  <si>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</si>
  <si>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</si>
  <si>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</si>
  <si>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</si>
  <si>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</si>
  <si>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</si>
  <si>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</si>
  <si>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</si>
  <si>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</si>
  <si>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</si>
  <si>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</si>
  <si>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</si>
  <si>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</si>
  <si>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</si>
  <si>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</si>
  <si>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</si>
  <si>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</si>
  <si>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</si>
  <si>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</si>
  <si>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</si>
  <si>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</si>
  <si>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</si>
  <si>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</si>
  <si>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</si>
  <si>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</si>
  <si>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</si>
  <si>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8/1/2016</t>
  </si>
  <si>
    <t>7/31/2017</t>
  </si>
  <si>
    <t xml:space="preserve">+3 ug; +22 grad; +0 non-degree </t>
  </si>
  <si>
    <t>-58 ug; -9 grad; -26 non-degree</t>
  </si>
  <si>
    <t>-136 ug; +58 grad; +0 non-degree</t>
  </si>
  <si>
    <t>+1 grad; -1 non-degree</t>
  </si>
  <si>
    <t>+43 ug; +5 grad/prof</t>
  </si>
  <si>
    <t>-16 ug; -13 grad; +1 non-degree</t>
  </si>
  <si>
    <t>+103 ug; +53 grad; +5 non-degree</t>
  </si>
  <si>
    <t>-101 ug; +25 grad; -5 non-degree</t>
  </si>
  <si>
    <t>+77 grad/prof</t>
  </si>
  <si>
    <t>-104 ug; -4 grad; +1 non-degree</t>
  </si>
  <si>
    <t>-5 ug; +19 grad/prof</t>
  </si>
  <si>
    <t>-36 ug; +51 grad/prof; -4 non-degree</t>
  </si>
  <si>
    <t>-2 ug; +26 grad</t>
  </si>
  <si>
    <t>+8 ug; +9 grad;-2 non-degree</t>
  </si>
  <si>
    <t>+10 ug; -22 grad</t>
  </si>
  <si>
    <t>-35 ug; -32 grad/prof; +1 non-degree</t>
  </si>
  <si>
    <t>+25 ug; -22 grad; +17 non-degree</t>
  </si>
  <si>
    <t>+14 ug; -35 grad; -2 non-degree</t>
  </si>
  <si>
    <t>+202 ug; -13 high school; -9 non-degree</t>
  </si>
  <si>
    <t>Office of Institutional Research and Decision Support 7/31/2017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</si>
</sst>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6">
    <xf numFmtId="0" fontId="0" fillId="0" borderId="0"/>
    <xf numFmtId="0" fontId="12" fillId="0" borderId="0"/>
    <xf numFmtId="0" fontId="13" fillId="0" borderId="0"/>
    <xf numFmtId="0" fontId="3" fillId="0" borderId="0"/>
    <xf numFmtId="0" fontId="1" fillId="0" borderId="0"/>
    <xf numFmtId="0" fontId="3" fillId="0" borderId="0"/>
  </cellStyleXfs>
  <cellXfs count="20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49" fontId="23"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9" fillId="5" borderId="35" xfId="0" applyFont="1" applyFill="1" applyBorder="1"/>
    <xf numFmtId="3" fontId="19"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34" fillId="3" borderId="9"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0" fontId="36" fillId="0" borderId="0" xfId="0" applyFont="1" applyAlignment="1">
      <alignment horizontal="center"/>
    </xf>
    <xf numFmtId="3" fontId="34" fillId="5" borderId="33" xfId="0" applyNumberFormat="1" applyFont="1" applyFill="1" applyBorder="1" applyAlignment="1">
      <alignment horizontal="center" vertical="center" wrapText="1"/>
    </xf>
    <xf numFmtId="164" fontId="34" fillId="5" borderId="34" xfId="0" applyNumberFormat="1" applyFont="1" applyFill="1" applyBorder="1" applyAlignment="1">
      <alignment horizontal="center" vertical="center" wrapText="1"/>
    </xf>
    <xf numFmtId="3" fontId="33" fillId="2" borderId="3" xfId="0" applyNumberFormat="1" applyFont="1" applyFill="1" applyBorder="1" applyAlignment="1">
      <alignment horizontal="center" wrapText="1"/>
    </xf>
    <xf numFmtId="49" fontId="16" fillId="0" borderId="20" xfId="0" applyNumberFormat="1" applyFont="1" applyFill="1" applyBorder="1" applyAlignment="1">
      <alignment horizontal="left" vertical="center" wrapText="1"/>
    </xf>
    <xf numFmtId="0" fontId="5"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49" fontId="5" fillId="0" borderId="30" xfId="0" applyNumberFormat="1" applyFont="1" applyFill="1" applyBorder="1" applyAlignment="1">
      <alignment horizontal="left" vertical="center"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16" fillId="0" borderId="11" xfId="3" applyNumberFormat="1" applyFont="1" applyFill="1" applyBorder="1" applyAlignment="1">
      <alignment horizontal="center" vertical="center"/>
    </xf>
    <xf numFmtId="3" fontId="16" fillId="0" borderId="9" xfId="3" applyNumberFormat="1" applyFont="1" applyFill="1" applyBorder="1" applyAlignment="1">
      <alignment horizontal="center" vertical="center" wrapText="1"/>
    </xf>
    <xf numFmtId="3" fontId="19" fillId="0" borderId="9" xfId="3" applyNumberFormat="1" applyFont="1" applyFill="1" applyBorder="1" applyAlignment="1">
      <alignment horizontal="center" vertical="center"/>
    </xf>
    <xf numFmtId="3" fontId="19" fillId="0" borderId="10" xfId="3" applyNumberFormat="1" applyFont="1" applyFill="1" applyBorder="1" applyAlignment="1">
      <alignment horizontal="center" vertical="center"/>
    </xf>
    <xf numFmtId="3" fontId="16" fillId="0" borderId="11" xfId="3" applyNumberFormat="1" applyFont="1" applyFill="1" applyBorder="1" applyAlignment="1">
      <alignment horizontal="center"/>
    </xf>
    <xf numFmtId="3" fontId="16" fillId="0" borderId="9" xfId="3" applyNumberFormat="1" applyFont="1" applyFill="1" applyBorder="1" applyAlignment="1">
      <alignment horizontal="center"/>
    </xf>
    <xf numFmtId="3" fontId="19" fillId="0" borderId="9" xfId="3" applyNumberFormat="1" applyFont="1" applyFill="1" applyBorder="1" applyAlignment="1">
      <alignment horizontal="center"/>
    </xf>
    <xf numFmtId="3" fontId="19" fillId="0" borderId="10" xfId="3" applyNumberFormat="1" applyFont="1" applyFill="1" applyBorder="1" applyAlignment="1">
      <alignment horizontal="center"/>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cellXfs>
  <cellStyles count="6">
    <cellStyle name="Normal" xfId="0" builtinId="0"/>
    <cellStyle name="Normal 2" xfId="1"/>
    <cellStyle name="Normal 2 2" xfId="4"/>
    <cellStyle name="Normal 3" xfId="3"/>
    <cellStyle name="Normal 4" xfId="2"/>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I10" sqref="I10"/>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56" t="s">
        <v>37</v>
      </c>
      <c r="C1" s="157"/>
      <c r="D1" s="157"/>
      <c r="E1" s="6"/>
      <c r="F1" s="14"/>
      <c r="G1" s="168">
        <v>42947</v>
      </c>
      <c r="H1" s="169"/>
      <c r="I1" s="169"/>
      <c r="J1" s="169"/>
      <c r="K1" s="169"/>
      <c r="L1" s="169"/>
    </row>
    <row r="2" spans="1:12" s="3" customFormat="1" ht="16.5" customHeight="1" thickBot="1" x14ac:dyDescent="0.3">
      <c r="A2" s="158" t="s">
        <v>4</v>
      </c>
      <c r="B2" s="159"/>
      <c r="C2" s="159"/>
      <c r="D2" s="72"/>
      <c r="E2" s="72"/>
      <c r="F2" s="15"/>
      <c r="G2" s="160" t="s">
        <v>5</v>
      </c>
      <c r="H2" s="159"/>
      <c r="I2" s="159"/>
      <c r="J2" s="159"/>
      <c r="K2" s="84"/>
      <c r="L2" s="85"/>
    </row>
    <row r="3" spans="1:12" s="1" customFormat="1" ht="15.75" thickBot="1" x14ac:dyDescent="0.3">
      <c r="A3" s="66" t="s">
        <v>2</v>
      </c>
      <c r="B3" s="67" t="s">
        <v>70</v>
      </c>
      <c r="C3" s="67" t="s">
        <v>71</v>
      </c>
      <c r="D3" s="71" t="s">
        <v>0</v>
      </c>
      <c r="E3" s="69" t="s">
        <v>1</v>
      </c>
      <c r="F3" s="58"/>
      <c r="G3" s="66" t="s">
        <v>2</v>
      </c>
      <c r="H3" s="67" t="s">
        <v>70</v>
      </c>
      <c r="I3" s="67" t="s">
        <v>71</v>
      </c>
      <c r="J3" s="68" t="s">
        <v>0</v>
      </c>
      <c r="K3" s="69" t="s">
        <v>1</v>
      </c>
      <c r="L3" s="22" t="s">
        <v>42</v>
      </c>
    </row>
    <row r="4" spans="1:12" ht="15" x14ac:dyDescent="0.25">
      <c r="A4" s="70" t="s">
        <v>23</v>
      </c>
      <c r="B4" s="73">
        <v>10940</v>
      </c>
      <c r="C4" s="73">
        <v>11093</v>
      </c>
      <c r="D4" s="124">
        <f t="shared" ref="D4:D24" si="0">C4-B4</f>
        <v>153</v>
      </c>
      <c r="E4" s="125">
        <f t="shared" ref="E4:E24" si="1">D4/B4</f>
        <v>1.3985374771480805E-2</v>
      </c>
      <c r="F4" s="25"/>
      <c r="G4" s="65" t="s">
        <v>23</v>
      </c>
      <c r="H4" s="63">
        <v>606</v>
      </c>
      <c r="I4" s="63">
        <v>631</v>
      </c>
      <c r="J4" s="126">
        <f>I4-H4</f>
        <v>25</v>
      </c>
      <c r="K4" s="102">
        <f>J4/H4</f>
        <v>4.1254125412541254E-2</v>
      </c>
      <c r="L4" s="98" t="s">
        <v>72</v>
      </c>
    </row>
    <row r="5" spans="1:12" ht="15" x14ac:dyDescent="0.25">
      <c r="A5" s="26" t="s">
        <v>24</v>
      </c>
      <c r="B5" s="73">
        <v>8474</v>
      </c>
      <c r="C5" s="73">
        <v>8563</v>
      </c>
      <c r="D5" s="88">
        <f t="shared" si="0"/>
        <v>89</v>
      </c>
      <c r="E5" s="91">
        <f t="shared" si="1"/>
        <v>1.0502714184564551E-2</v>
      </c>
      <c r="F5" s="25"/>
      <c r="G5" s="18" t="s">
        <v>24</v>
      </c>
      <c r="H5" s="63">
        <v>986</v>
      </c>
      <c r="I5" s="63">
        <v>893</v>
      </c>
      <c r="J5" s="86">
        <f t="shared" ref="J5:J26" si="2">I5-H5</f>
        <v>-93</v>
      </c>
      <c r="K5" s="89">
        <f t="shared" ref="K5:K26" si="3">J5/H5</f>
        <v>-9.4320486815415827E-2</v>
      </c>
      <c r="L5" s="98" t="s">
        <v>73</v>
      </c>
    </row>
    <row r="6" spans="1:12" ht="15" x14ac:dyDescent="0.25">
      <c r="A6" s="26" t="s">
        <v>29</v>
      </c>
      <c r="B6" s="73">
        <v>28780</v>
      </c>
      <c r="C6" s="73">
        <v>29266</v>
      </c>
      <c r="D6" s="88">
        <f t="shared" si="0"/>
        <v>486</v>
      </c>
      <c r="E6" s="91">
        <f t="shared" si="1"/>
        <v>1.6886726893676166E-2</v>
      </c>
      <c r="F6" s="25"/>
      <c r="G6" s="18" t="s">
        <v>29</v>
      </c>
      <c r="H6" s="63">
        <v>2837</v>
      </c>
      <c r="I6" s="63">
        <v>2757</v>
      </c>
      <c r="J6" s="86">
        <f t="shared" si="2"/>
        <v>-80</v>
      </c>
      <c r="K6" s="89">
        <f t="shared" si="3"/>
        <v>-2.8198801550934086E-2</v>
      </c>
      <c r="L6" s="99" t="s">
        <v>74</v>
      </c>
    </row>
    <row r="7" spans="1:12" ht="15.75" customHeight="1" x14ac:dyDescent="0.25">
      <c r="A7" s="26" t="s">
        <v>28</v>
      </c>
      <c r="B7" s="73">
        <v>6299</v>
      </c>
      <c r="C7" s="73">
        <v>6671</v>
      </c>
      <c r="D7" s="88">
        <f t="shared" si="0"/>
        <v>372</v>
      </c>
      <c r="E7" s="91">
        <f t="shared" si="1"/>
        <v>5.9056993173519604E-2</v>
      </c>
      <c r="F7" s="25"/>
      <c r="G7" s="18" t="s">
        <v>28</v>
      </c>
      <c r="H7" s="63">
        <v>618</v>
      </c>
      <c r="I7" s="63">
        <v>666</v>
      </c>
      <c r="J7" s="87">
        <f t="shared" si="2"/>
        <v>48</v>
      </c>
      <c r="K7" s="90">
        <f t="shared" si="3"/>
        <v>7.7669902912621352E-2</v>
      </c>
      <c r="L7" s="99" t="s">
        <v>76</v>
      </c>
    </row>
    <row r="8" spans="1:12" ht="15" x14ac:dyDescent="0.25">
      <c r="A8" s="26" t="s">
        <v>41</v>
      </c>
      <c r="B8" s="73">
        <v>9558</v>
      </c>
      <c r="C8" s="73">
        <v>9303</v>
      </c>
      <c r="D8" s="92">
        <f t="shared" si="0"/>
        <v>-255</v>
      </c>
      <c r="E8" s="93">
        <f t="shared" si="1"/>
        <v>-2.6679221594475833E-2</v>
      </c>
      <c r="F8" s="25"/>
      <c r="G8" s="18" t="s">
        <v>41</v>
      </c>
      <c r="H8" s="63">
        <v>686</v>
      </c>
      <c r="I8" s="63">
        <v>658</v>
      </c>
      <c r="J8" s="86">
        <f t="shared" si="2"/>
        <v>-28</v>
      </c>
      <c r="K8" s="89">
        <f t="shared" si="3"/>
        <v>-4.0816326530612242E-2</v>
      </c>
      <c r="L8" s="99" t="s">
        <v>77</v>
      </c>
    </row>
    <row r="9" spans="1:12" ht="15" x14ac:dyDescent="0.25">
      <c r="A9" s="26" t="s">
        <v>55</v>
      </c>
      <c r="B9" s="73">
        <v>10588</v>
      </c>
      <c r="C9" s="73">
        <v>12235</v>
      </c>
      <c r="D9" s="88">
        <f t="shared" si="0"/>
        <v>1647</v>
      </c>
      <c r="E9" s="91">
        <f t="shared" si="1"/>
        <v>0.1555534567434832</v>
      </c>
      <c r="F9" s="25"/>
      <c r="G9" s="26" t="s">
        <v>55</v>
      </c>
      <c r="H9" s="63">
        <v>976</v>
      </c>
      <c r="I9" s="63">
        <v>1137</v>
      </c>
      <c r="J9" s="87">
        <f t="shared" si="2"/>
        <v>161</v>
      </c>
      <c r="K9" s="90">
        <f t="shared" si="3"/>
        <v>0.16495901639344263</v>
      </c>
      <c r="L9" s="99" t="s">
        <v>78</v>
      </c>
    </row>
    <row r="10" spans="1:12" ht="15" x14ac:dyDescent="0.25">
      <c r="A10" s="26" t="s">
        <v>48</v>
      </c>
      <c r="B10" s="73">
        <v>24342</v>
      </c>
      <c r="C10" s="73">
        <v>24111</v>
      </c>
      <c r="D10" s="92">
        <f t="shared" si="0"/>
        <v>-231</v>
      </c>
      <c r="E10" s="93">
        <f t="shared" si="1"/>
        <v>-9.4897707665762884E-3</v>
      </c>
      <c r="F10" s="25"/>
      <c r="G10" s="18" t="s">
        <v>48</v>
      </c>
      <c r="H10" s="63">
        <v>1543</v>
      </c>
      <c r="I10" s="63">
        <v>1462</v>
      </c>
      <c r="J10" s="86">
        <f t="shared" si="2"/>
        <v>-81</v>
      </c>
      <c r="K10" s="89">
        <f t="shared" si="3"/>
        <v>-5.24951393389501E-2</v>
      </c>
      <c r="L10" s="99" t="s">
        <v>79</v>
      </c>
    </row>
    <row r="11" spans="1:12" ht="14.25" customHeight="1" x14ac:dyDescent="0.25">
      <c r="A11" s="26" t="s">
        <v>38</v>
      </c>
      <c r="B11" s="73">
        <v>10476</v>
      </c>
      <c r="C11" s="73">
        <v>10934</v>
      </c>
      <c r="D11" s="88">
        <f t="shared" si="0"/>
        <v>458</v>
      </c>
      <c r="E11" s="91">
        <f t="shared" si="1"/>
        <v>4.371897670866743E-2</v>
      </c>
      <c r="F11" s="25"/>
      <c r="G11" s="18" t="s">
        <v>38</v>
      </c>
      <c r="H11" s="63">
        <v>768</v>
      </c>
      <c r="I11" s="63">
        <v>845</v>
      </c>
      <c r="J11" s="135">
        <f t="shared" si="2"/>
        <v>77</v>
      </c>
      <c r="K11" s="136">
        <f t="shared" si="3"/>
        <v>0.10026041666666667</v>
      </c>
      <c r="L11" s="99" t="s">
        <v>80</v>
      </c>
    </row>
    <row r="12" spans="1:12" ht="15" x14ac:dyDescent="0.25">
      <c r="A12" s="26" t="s">
        <v>56</v>
      </c>
      <c r="B12" s="73">
        <v>51238</v>
      </c>
      <c r="C12" s="73">
        <v>50076</v>
      </c>
      <c r="D12" s="92">
        <f t="shared" si="0"/>
        <v>-1162</v>
      </c>
      <c r="E12" s="93">
        <f t="shared" si="1"/>
        <v>-2.2678480815020101E-2</v>
      </c>
      <c r="F12" s="25"/>
      <c r="G12" s="18" t="s">
        <v>56</v>
      </c>
      <c r="H12" s="63">
        <v>1915</v>
      </c>
      <c r="I12" s="63">
        <v>1808</v>
      </c>
      <c r="J12" s="133">
        <f t="shared" si="2"/>
        <v>-107</v>
      </c>
      <c r="K12" s="134">
        <f t="shared" si="3"/>
        <v>-5.5874673629242817E-2</v>
      </c>
      <c r="L12" s="99" t="s">
        <v>81</v>
      </c>
    </row>
    <row r="13" spans="1:12" ht="15" customHeight="1" x14ac:dyDescent="0.25">
      <c r="A13" s="26" t="s">
        <v>44</v>
      </c>
      <c r="B13" s="73">
        <v>28087</v>
      </c>
      <c r="C13" s="73">
        <v>30201</v>
      </c>
      <c r="D13" s="88">
        <f t="shared" si="0"/>
        <v>2114</v>
      </c>
      <c r="E13" s="91">
        <f t="shared" si="1"/>
        <v>7.5266137358920501E-2</v>
      </c>
      <c r="F13" s="25"/>
      <c r="G13" s="18" t="s">
        <v>44</v>
      </c>
      <c r="H13" s="63">
        <v>1799</v>
      </c>
      <c r="I13" s="63">
        <v>1813</v>
      </c>
      <c r="J13" s="135">
        <f t="shared" si="2"/>
        <v>14</v>
      </c>
      <c r="K13" s="136">
        <f t="shared" si="3"/>
        <v>7.7821011673151752E-3</v>
      </c>
      <c r="L13" s="100" t="s">
        <v>82</v>
      </c>
    </row>
    <row r="14" spans="1:12" ht="14.25" customHeight="1" x14ac:dyDescent="0.25">
      <c r="A14" s="26" t="s">
        <v>25</v>
      </c>
      <c r="B14" s="73">
        <v>10820</v>
      </c>
      <c r="C14" s="73">
        <v>10846</v>
      </c>
      <c r="D14" s="88">
        <f t="shared" si="0"/>
        <v>26</v>
      </c>
      <c r="E14" s="91">
        <f t="shared" si="1"/>
        <v>2.4029574861367839E-3</v>
      </c>
      <c r="F14" s="25"/>
      <c r="G14" s="18" t="s">
        <v>25</v>
      </c>
      <c r="H14" s="63">
        <v>1075</v>
      </c>
      <c r="I14" s="63">
        <v>1086</v>
      </c>
      <c r="J14" s="135">
        <f t="shared" si="2"/>
        <v>11</v>
      </c>
      <c r="K14" s="136">
        <f t="shared" si="3"/>
        <v>1.0232558139534883E-2</v>
      </c>
      <c r="L14" s="100" t="s">
        <v>83</v>
      </c>
    </row>
    <row r="15" spans="1:12" ht="15" x14ac:dyDescent="0.25">
      <c r="A15" s="26" t="s">
        <v>46</v>
      </c>
      <c r="B15" s="73">
        <v>1149</v>
      </c>
      <c r="C15" s="73">
        <v>1369</v>
      </c>
      <c r="D15" s="88">
        <f t="shared" si="0"/>
        <v>220</v>
      </c>
      <c r="E15" s="91">
        <f t="shared" si="1"/>
        <v>0.19147084421235858</v>
      </c>
      <c r="F15" s="25"/>
      <c r="G15" s="27" t="s">
        <v>46</v>
      </c>
      <c r="H15" s="63">
        <v>152</v>
      </c>
      <c r="I15" s="63">
        <v>176</v>
      </c>
      <c r="J15" s="135">
        <f t="shared" si="2"/>
        <v>24</v>
      </c>
      <c r="K15" s="136">
        <f t="shared" si="3"/>
        <v>0.15789473684210525</v>
      </c>
      <c r="L15" s="99" t="s">
        <v>84</v>
      </c>
    </row>
    <row r="16" spans="1:12" ht="16.5" customHeight="1" x14ac:dyDescent="0.25">
      <c r="A16" s="26" t="s">
        <v>22</v>
      </c>
      <c r="B16" s="73">
        <v>15588</v>
      </c>
      <c r="C16" s="73">
        <v>16484</v>
      </c>
      <c r="D16" s="88">
        <f t="shared" si="0"/>
        <v>896</v>
      </c>
      <c r="E16" s="91">
        <f t="shared" si="1"/>
        <v>5.7480112907364642E-2</v>
      </c>
      <c r="F16" s="25"/>
      <c r="G16" s="18" t="s">
        <v>22</v>
      </c>
      <c r="H16" s="63">
        <v>917</v>
      </c>
      <c r="I16" s="63">
        <v>932</v>
      </c>
      <c r="J16" s="135">
        <f t="shared" si="2"/>
        <v>15</v>
      </c>
      <c r="K16" s="136">
        <f t="shared" si="3"/>
        <v>1.6357688113413305E-2</v>
      </c>
      <c r="L16" s="99" t="s">
        <v>85</v>
      </c>
    </row>
    <row r="17" spans="1:12" ht="15" x14ac:dyDescent="0.25">
      <c r="A17" s="26" t="s">
        <v>3</v>
      </c>
      <c r="B17" s="73">
        <v>9191</v>
      </c>
      <c r="C17" s="73">
        <v>8947</v>
      </c>
      <c r="D17" s="92">
        <f t="shared" si="0"/>
        <v>-244</v>
      </c>
      <c r="E17" s="93">
        <f t="shared" si="1"/>
        <v>-2.6547709716026546E-2</v>
      </c>
      <c r="F17" s="25"/>
      <c r="G17" s="18" t="s">
        <v>3</v>
      </c>
      <c r="H17" s="63">
        <v>932</v>
      </c>
      <c r="I17" s="63">
        <v>920</v>
      </c>
      <c r="J17" s="133">
        <f t="shared" si="2"/>
        <v>-12</v>
      </c>
      <c r="K17" s="134">
        <f t="shared" si="3"/>
        <v>-1.2875536480686695E-2</v>
      </c>
      <c r="L17" s="99" t="s">
        <v>86</v>
      </c>
    </row>
    <row r="18" spans="1:12" ht="15" x14ac:dyDescent="0.25">
      <c r="A18" s="18" t="s">
        <v>43</v>
      </c>
      <c r="B18" s="73">
        <v>6302</v>
      </c>
      <c r="C18" s="73">
        <v>6088</v>
      </c>
      <c r="D18" s="116">
        <f t="shared" si="0"/>
        <v>-214</v>
      </c>
      <c r="E18" s="117">
        <f t="shared" si="1"/>
        <v>-3.3957473817835607E-2</v>
      </c>
      <c r="F18" s="25"/>
      <c r="G18" s="18" t="s">
        <v>43</v>
      </c>
      <c r="H18" s="63">
        <v>467</v>
      </c>
      <c r="I18" s="63">
        <v>401</v>
      </c>
      <c r="J18" s="133">
        <f t="shared" si="2"/>
        <v>-66</v>
      </c>
      <c r="K18" s="134">
        <f t="shared" si="3"/>
        <v>-0.14132762312633834</v>
      </c>
      <c r="L18" s="99" t="s">
        <v>87</v>
      </c>
    </row>
    <row r="19" spans="1:12" ht="15.75" customHeight="1" x14ac:dyDescent="0.25">
      <c r="A19" s="26" t="s">
        <v>26</v>
      </c>
      <c r="B19" s="73">
        <v>68107</v>
      </c>
      <c r="C19" s="73">
        <v>68980</v>
      </c>
      <c r="D19" s="88">
        <f t="shared" si="0"/>
        <v>873</v>
      </c>
      <c r="E19" s="91">
        <f t="shared" si="1"/>
        <v>1.2818065690751317E-2</v>
      </c>
      <c r="F19" s="25"/>
      <c r="G19" s="18" t="s">
        <v>26</v>
      </c>
      <c r="H19" s="63">
        <v>2622</v>
      </c>
      <c r="I19" s="63">
        <v>2642</v>
      </c>
      <c r="J19" s="135">
        <f t="shared" si="2"/>
        <v>20</v>
      </c>
      <c r="K19" s="136">
        <f t="shared" si="3"/>
        <v>7.6277650648360028E-3</v>
      </c>
      <c r="L19" s="99" t="s">
        <v>88</v>
      </c>
    </row>
    <row r="20" spans="1:12" ht="15" x14ac:dyDescent="0.25">
      <c r="A20" s="26" t="s">
        <v>47</v>
      </c>
      <c r="B20" s="73">
        <v>8515</v>
      </c>
      <c r="C20" s="73">
        <v>7869</v>
      </c>
      <c r="D20" s="92">
        <f t="shared" si="0"/>
        <v>-646</v>
      </c>
      <c r="E20" s="93">
        <f t="shared" si="1"/>
        <v>-7.5866118614210221E-2</v>
      </c>
      <c r="F20" s="25"/>
      <c r="G20" s="18" t="s">
        <v>47</v>
      </c>
      <c r="H20" s="63">
        <v>783</v>
      </c>
      <c r="I20" s="63">
        <v>760</v>
      </c>
      <c r="J20" s="133">
        <f t="shared" si="2"/>
        <v>-23</v>
      </c>
      <c r="K20" s="134">
        <f t="shared" si="3"/>
        <v>-2.9374201787994891E-2</v>
      </c>
      <c r="L20" s="99" t="s">
        <v>89</v>
      </c>
    </row>
    <row r="21" spans="1:12" ht="15" customHeight="1" x14ac:dyDescent="0.25">
      <c r="A21" s="26" t="s">
        <v>51</v>
      </c>
      <c r="B21" s="73">
        <v>0</v>
      </c>
      <c r="C21" s="73">
        <v>3</v>
      </c>
      <c r="D21" s="88">
        <f>C21-B21</f>
        <v>3</v>
      </c>
      <c r="E21" s="91" t="s">
        <v>53</v>
      </c>
      <c r="F21" s="25"/>
      <c r="G21" s="18" t="s">
        <v>58</v>
      </c>
      <c r="H21" s="63">
        <v>129</v>
      </c>
      <c r="I21" s="63">
        <v>129</v>
      </c>
      <c r="J21" s="106">
        <f t="shared" si="2"/>
        <v>0</v>
      </c>
      <c r="K21" s="188">
        <f t="shared" si="3"/>
        <v>0</v>
      </c>
      <c r="L21" s="145" t="s">
        <v>75</v>
      </c>
    </row>
    <row r="22" spans="1:12" ht="15" customHeight="1" x14ac:dyDescent="0.25">
      <c r="A22" s="26" t="s">
        <v>7</v>
      </c>
      <c r="B22" s="73">
        <v>611</v>
      </c>
      <c r="C22" s="73">
        <v>32</v>
      </c>
      <c r="D22" s="116">
        <f t="shared" si="0"/>
        <v>-579</v>
      </c>
      <c r="E22" s="117">
        <f t="shared" si="1"/>
        <v>-0.94762684124386254</v>
      </c>
      <c r="F22" s="28"/>
      <c r="G22" s="18" t="s">
        <v>27</v>
      </c>
      <c r="H22" s="63">
        <v>4888</v>
      </c>
      <c r="I22" s="63">
        <v>5068</v>
      </c>
      <c r="J22" s="135">
        <f t="shared" si="2"/>
        <v>180</v>
      </c>
      <c r="K22" s="136">
        <f t="shared" si="3"/>
        <v>3.6824877250409165E-2</v>
      </c>
      <c r="L22" s="101" t="s">
        <v>90</v>
      </c>
    </row>
    <row r="23" spans="1:12" ht="17.25" customHeight="1" x14ac:dyDescent="0.25">
      <c r="A23" s="43" t="s">
        <v>27</v>
      </c>
      <c r="B23" s="73">
        <v>1958</v>
      </c>
      <c r="C23" s="73">
        <v>2450</v>
      </c>
      <c r="D23" s="88">
        <f t="shared" si="0"/>
        <v>492</v>
      </c>
      <c r="E23" s="91">
        <f t="shared" si="1"/>
        <v>0.2512768130745659</v>
      </c>
      <c r="F23" s="29"/>
      <c r="G23" s="18"/>
      <c r="H23" s="39"/>
      <c r="I23" s="82"/>
      <c r="J23" s="86"/>
      <c r="K23" s="89"/>
      <c r="L23" s="83"/>
    </row>
    <row r="24" spans="1:12" ht="14.25" customHeight="1" x14ac:dyDescent="0.25">
      <c r="A24" s="44" t="s">
        <v>36</v>
      </c>
      <c r="B24" s="74">
        <f>SUM(B4:B23)</f>
        <v>311023</v>
      </c>
      <c r="C24" s="74">
        <f>SUM(C4:C23)</f>
        <v>315521</v>
      </c>
      <c r="D24" s="137">
        <f t="shared" si="0"/>
        <v>4498</v>
      </c>
      <c r="E24" s="123">
        <f t="shared" si="1"/>
        <v>1.4461952974538861E-2</v>
      </c>
      <c r="F24" s="28"/>
      <c r="G24" s="40" t="s">
        <v>60</v>
      </c>
      <c r="H24" s="62">
        <f>SUM(H4:H23)</f>
        <v>24699</v>
      </c>
      <c r="I24" s="62">
        <f>SUM(I4:I23)</f>
        <v>24784</v>
      </c>
      <c r="J24" s="200">
        <f t="shared" si="2"/>
        <v>85</v>
      </c>
      <c r="K24" s="201">
        <f t="shared" si="3"/>
        <v>3.441434875905907E-3</v>
      </c>
      <c r="L24" s="21"/>
    </row>
    <row r="25" spans="1:12" ht="15" x14ac:dyDescent="0.25">
      <c r="A25" s="41" t="s">
        <v>17</v>
      </c>
      <c r="B25" s="57">
        <v>15842</v>
      </c>
      <c r="C25" s="57">
        <v>15422</v>
      </c>
      <c r="D25" s="127">
        <f t="shared" ref="D25:D26" si="4">C25-B25</f>
        <v>-420</v>
      </c>
      <c r="E25" s="128">
        <f t="shared" ref="E25:E26" si="5">D25/B25</f>
        <v>-2.651180406514329E-2</v>
      </c>
      <c r="F25" s="28"/>
      <c r="G25" s="41" t="s">
        <v>17</v>
      </c>
      <c r="H25" s="76">
        <v>1308</v>
      </c>
      <c r="I25" s="76">
        <v>1290</v>
      </c>
      <c r="J25" s="129">
        <f>I25-H25</f>
        <v>-18</v>
      </c>
      <c r="K25" s="130">
        <f>J25/H25</f>
        <v>-1.3761467889908258E-2</v>
      </c>
      <c r="L25" s="38"/>
    </row>
    <row r="26" spans="1:12" ht="18" customHeight="1" thickBot="1" x14ac:dyDescent="0.3">
      <c r="A26" s="120" t="s">
        <v>52</v>
      </c>
      <c r="B26" s="121">
        <f>SUM(B24:B25)</f>
        <v>326865</v>
      </c>
      <c r="C26" s="121">
        <f>SUM(C24:C25)</f>
        <v>330943</v>
      </c>
      <c r="D26" s="142">
        <f t="shared" si="4"/>
        <v>4078</v>
      </c>
      <c r="E26" s="143">
        <f t="shared" si="5"/>
        <v>1.2476098695179967E-2</v>
      </c>
      <c r="F26" s="30"/>
      <c r="G26" s="42" t="s">
        <v>52</v>
      </c>
      <c r="H26" s="75">
        <f>SUM(H24:H25)</f>
        <v>26007</v>
      </c>
      <c r="I26" s="75">
        <f>SUM(I24:I25)</f>
        <v>26074</v>
      </c>
      <c r="J26" s="202">
        <f t="shared" si="2"/>
        <v>67</v>
      </c>
      <c r="K26" s="203">
        <f t="shared" si="3"/>
        <v>2.5762294766793555E-3</v>
      </c>
      <c r="L26" s="164" t="s">
        <v>61</v>
      </c>
    </row>
    <row r="27" spans="1:12" ht="14.25" customHeight="1" thickTop="1" x14ac:dyDescent="0.2">
      <c r="A27" s="152"/>
      <c r="B27" s="153"/>
      <c r="C27" s="153"/>
      <c r="D27" s="153"/>
      <c r="E27" s="153"/>
      <c r="F27" s="31"/>
      <c r="G27" s="170"/>
      <c r="H27" s="171"/>
      <c r="I27" s="171"/>
      <c r="J27" s="171"/>
      <c r="K27" s="171"/>
      <c r="L27" s="165"/>
    </row>
    <row r="28" spans="1:12" s="13" customFormat="1" ht="13.5" customHeight="1" x14ac:dyDescent="0.2">
      <c r="A28" s="161" t="s">
        <v>12</v>
      </c>
      <c r="B28" s="162"/>
      <c r="C28" s="162"/>
      <c r="D28" s="162"/>
      <c r="E28" s="162"/>
      <c r="F28" s="17"/>
      <c r="G28" s="172"/>
      <c r="H28" s="172"/>
      <c r="I28" s="172"/>
      <c r="J28" s="172"/>
      <c r="K28" s="172"/>
      <c r="L28" s="165"/>
    </row>
    <row r="29" spans="1:12" ht="10.5" customHeight="1" thickBot="1" x14ac:dyDescent="0.25">
      <c r="A29" s="161"/>
      <c r="B29" s="163"/>
      <c r="C29" s="163"/>
      <c r="D29" s="163"/>
      <c r="E29" s="163"/>
      <c r="F29" s="17"/>
      <c r="G29" s="172"/>
      <c r="H29" s="172"/>
      <c r="I29" s="172"/>
      <c r="J29" s="172"/>
      <c r="K29" s="172"/>
      <c r="L29" s="165"/>
    </row>
    <row r="30" spans="1:12" s="13" customFormat="1" ht="13.5" customHeight="1" thickBot="1" x14ac:dyDescent="0.25">
      <c r="A30" s="97" t="s">
        <v>49</v>
      </c>
      <c r="B30" s="19">
        <v>2016</v>
      </c>
      <c r="C30" s="19">
        <v>2017</v>
      </c>
      <c r="D30" s="118" t="s">
        <v>0</v>
      </c>
      <c r="E30" s="119" t="s">
        <v>1</v>
      </c>
      <c r="F30" s="31"/>
      <c r="G30" s="78" t="s">
        <v>40</v>
      </c>
      <c r="H30" s="19">
        <v>2016</v>
      </c>
      <c r="I30" s="19">
        <v>2017</v>
      </c>
      <c r="J30" s="19" t="s">
        <v>0</v>
      </c>
      <c r="K30" s="20" t="s">
        <v>1</v>
      </c>
      <c r="L30" s="183" t="s">
        <v>59</v>
      </c>
    </row>
    <row r="31" spans="1:12" ht="17.25" customHeight="1" x14ac:dyDescent="0.25">
      <c r="A31" s="103" t="s">
        <v>31</v>
      </c>
      <c r="B31" s="115">
        <v>4020</v>
      </c>
      <c r="C31" s="77">
        <v>4161</v>
      </c>
      <c r="D31" s="131">
        <f>C31-B31</f>
        <v>141</v>
      </c>
      <c r="E31" s="132">
        <f>D31/B31</f>
        <v>3.5074626865671643E-2</v>
      </c>
      <c r="F31" s="32"/>
      <c r="G31" s="59" t="s">
        <v>10</v>
      </c>
      <c r="H31" s="190">
        <v>16600</v>
      </c>
      <c r="I31" s="105">
        <v>16467</v>
      </c>
      <c r="J31" s="92">
        <f>I31-H31</f>
        <v>-133</v>
      </c>
      <c r="K31" s="189">
        <f>J31/H31</f>
        <v>-8.0120481927710846E-3</v>
      </c>
      <c r="L31" s="184"/>
    </row>
    <row r="32" spans="1:12" s="3" customFormat="1" ht="16.5" customHeight="1" x14ac:dyDescent="0.25">
      <c r="A32" s="104" t="s">
        <v>6</v>
      </c>
      <c r="B32" s="115">
        <v>3972</v>
      </c>
      <c r="C32" s="77">
        <v>3904</v>
      </c>
      <c r="D32" s="94">
        <f t="shared" ref="D32:D34" si="6">C32-B32</f>
        <v>-68</v>
      </c>
      <c r="E32" s="138">
        <f t="shared" ref="E32:E34" si="7">D32/B32</f>
        <v>-1.7119838872104734E-2</v>
      </c>
      <c r="F32" s="32"/>
      <c r="G32" s="26" t="s">
        <v>11</v>
      </c>
      <c r="H32" s="191">
        <v>219719.5</v>
      </c>
      <c r="I32" s="106">
        <v>221466</v>
      </c>
      <c r="J32" s="88">
        <f>I32-H32</f>
        <v>1746.5</v>
      </c>
      <c r="K32" s="125">
        <f>J32/H32</f>
        <v>7.948771046720933E-3</v>
      </c>
      <c r="L32" s="184"/>
    </row>
    <row r="33" spans="1:12" ht="15" customHeight="1" x14ac:dyDescent="0.25">
      <c r="A33" s="104" t="s">
        <v>32</v>
      </c>
      <c r="B33" s="115">
        <v>3918</v>
      </c>
      <c r="C33" s="77">
        <v>3802</v>
      </c>
      <c r="D33" s="94">
        <f t="shared" si="6"/>
        <v>-116</v>
      </c>
      <c r="E33" s="138">
        <f t="shared" si="7"/>
        <v>-2.9606942317508933E-2</v>
      </c>
      <c r="F33" s="32"/>
      <c r="G33" s="60" t="s">
        <v>13</v>
      </c>
      <c r="H33" s="192">
        <v>21949</v>
      </c>
      <c r="I33" s="107">
        <v>21855</v>
      </c>
      <c r="J33" s="198">
        <f>I33-H33</f>
        <v>-94</v>
      </c>
      <c r="K33" s="199">
        <f>J33/H33</f>
        <v>-4.2826552462526769E-3</v>
      </c>
      <c r="L33" s="184"/>
    </row>
    <row r="34" spans="1:12" ht="15.75" customHeight="1" thickBot="1" x14ac:dyDescent="0.3">
      <c r="A34" s="104" t="s">
        <v>33</v>
      </c>
      <c r="B34" s="115">
        <v>5801</v>
      </c>
      <c r="C34" s="77">
        <v>5757</v>
      </c>
      <c r="D34" s="94">
        <f t="shared" si="6"/>
        <v>-44</v>
      </c>
      <c r="E34" s="138">
        <f t="shared" si="7"/>
        <v>-7.5848991553180483E-3</v>
      </c>
      <c r="F34" s="32"/>
      <c r="G34" s="61" t="s">
        <v>14</v>
      </c>
      <c r="H34" s="193">
        <v>277999.5</v>
      </c>
      <c r="I34" s="108">
        <v>279982</v>
      </c>
      <c r="J34" s="139">
        <f>I34-H34</f>
        <v>1982.5</v>
      </c>
      <c r="K34" s="140">
        <f>J34/H34</f>
        <v>7.1313077901219244E-3</v>
      </c>
      <c r="L34" s="185"/>
    </row>
    <row r="35" spans="1:12" ht="15.75" thickBot="1" x14ac:dyDescent="0.3">
      <c r="A35" s="55" t="s">
        <v>39</v>
      </c>
      <c r="B35" s="62">
        <f>SUM(B31:B34)</f>
        <v>17711</v>
      </c>
      <c r="C35" s="62">
        <f>SUM(C31:C34)</f>
        <v>17624</v>
      </c>
      <c r="D35" s="186">
        <f t="shared" ref="D35:D39" si="8">C35-B35</f>
        <v>-87</v>
      </c>
      <c r="E35" s="187">
        <f t="shared" ref="E35:E37" si="9">D35/B35</f>
        <v>-4.9122014567218111E-3</v>
      </c>
      <c r="F35" s="32"/>
      <c r="G35" s="52"/>
      <c r="H35" s="109"/>
      <c r="I35" s="114"/>
      <c r="J35" s="141"/>
      <c r="K35" s="141"/>
      <c r="L35" s="173"/>
    </row>
    <row r="36" spans="1:12" ht="16.5" customHeight="1" thickBot="1" x14ac:dyDescent="0.3">
      <c r="A36" s="54" t="s">
        <v>35</v>
      </c>
      <c r="B36" s="63">
        <f>121+375</f>
        <v>496</v>
      </c>
      <c r="C36" s="63">
        <f>108+377</f>
        <v>485</v>
      </c>
      <c r="D36" s="94">
        <f t="shared" si="8"/>
        <v>-11</v>
      </c>
      <c r="E36" s="93">
        <f t="shared" si="9"/>
        <v>-2.2177419354838711E-2</v>
      </c>
      <c r="F36" s="32"/>
      <c r="G36" s="79" t="s">
        <v>9</v>
      </c>
      <c r="H36" s="19">
        <v>2016</v>
      </c>
      <c r="I36" s="19">
        <v>2017</v>
      </c>
      <c r="J36" s="80" t="s">
        <v>0</v>
      </c>
      <c r="K36" s="81" t="s">
        <v>1</v>
      </c>
      <c r="L36" s="174"/>
    </row>
    <row r="37" spans="1:12" ht="15" customHeight="1" x14ac:dyDescent="0.25">
      <c r="A37" s="55" t="s">
        <v>7</v>
      </c>
      <c r="B37" s="62">
        <v>3618</v>
      </c>
      <c r="C37" s="62">
        <v>3747</v>
      </c>
      <c r="D37" s="122">
        <f t="shared" si="8"/>
        <v>129</v>
      </c>
      <c r="E37" s="123">
        <f t="shared" si="9"/>
        <v>3.5655058043117742E-2</v>
      </c>
      <c r="F37" s="32"/>
      <c r="G37" s="49" t="s">
        <v>10</v>
      </c>
      <c r="H37" s="194">
        <v>1111</v>
      </c>
      <c r="I37" s="110">
        <v>1157</v>
      </c>
      <c r="J37" s="144">
        <f>I37-H37</f>
        <v>46</v>
      </c>
      <c r="K37" s="102">
        <f>J37/H37</f>
        <v>4.1404140414041404E-2</v>
      </c>
      <c r="L37" s="174"/>
    </row>
    <row r="38" spans="1:12" ht="14.25" customHeight="1" x14ac:dyDescent="0.25">
      <c r="A38" s="55" t="s">
        <v>8</v>
      </c>
      <c r="B38" s="62">
        <v>2678</v>
      </c>
      <c r="C38" s="62">
        <v>2759</v>
      </c>
      <c r="D38" s="122">
        <f t="shared" si="8"/>
        <v>81</v>
      </c>
      <c r="E38" s="123">
        <f>D38/B38</f>
        <v>3.0246452576549662E-2</v>
      </c>
      <c r="F38" s="17"/>
      <c r="G38" s="18" t="s">
        <v>11</v>
      </c>
      <c r="H38" s="195">
        <v>14579</v>
      </c>
      <c r="I38" s="111">
        <v>15261</v>
      </c>
      <c r="J38" s="144">
        <f>I38-H38</f>
        <v>682</v>
      </c>
      <c r="K38" s="102">
        <f>J38/H38</f>
        <v>4.6779614514027026E-2</v>
      </c>
      <c r="L38" s="174"/>
    </row>
    <row r="39" spans="1:12" ht="16.5" customHeight="1" thickBot="1" x14ac:dyDescent="0.3">
      <c r="A39" s="56" t="s">
        <v>34</v>
      </c>
      <c r="B39" s="64">
        <v>196</v>
      </c>
      <c r="C39" s="64">
        <v>169</v>
      </c>
      <c r="D39" s="95">
        <f t="shared" si="8"/>
        <v>-27</v>
      </c>
      <c r="E39" s="96">
        <f>D39/B39</f>
        <v>-0.13775510204081631</v>
      </c>
      <c r="F39" s="17"/>
      <c r="G39" s="50" t="s">
        <v>15</v>
      </c>
      <c r="H39" s="196">
        <v>2750</v>
      </c>
      <c r="I39" s="112">
        <v>2929</v>
      </c>
      <c r="J39" s="45">
        <f>I39-H39</f>
        <v>179</v>
      </c>
      <c r="K39" s="46">
        <f>J39/H39</f>
        <v>6.5090909090909088E-2</v>
      </c>
      <c r="L39" s="174"/>
    </row>
    <row r="40" spans="1:12" ht="15.75" customHeight="1" thickBot="1" x14ac:dyDescent="0.3">
      <c r="A40" s="146" t="s">
        <v>57</v>
      </c>
      <c r="B40" s="147"/>
      <c r="C40" s="147"/>
      <c r="D40" s="147"/>
      <c r="E40" s="147"/>
      <c r="F40" s="17"/>
      <c r="G40" s="51" t="s">
        <v>16</v>
      </c>
      <c r="H40" s="197">
        <v>32984</v>
      </c>
      <c r="I40" s="113">
        <v>35514</v>
      </c>
      <c r="J40" s="47">
        <f>I40-H40</f>
        <v>2530</v>
      </c>
      <c r="K40" s="48">
        <f>J40/H40</f>
        <v>7.6703856415231628E-2</v>
      </c>
      <c r="L40" s="175"/>
    </row>
    <row r="41" spans="1:12" ht="12" customHeight="1" thickBot="1" x14ac:dyDescent="0.25">
      <c r="A41" s="147"/>
      <c r="B41" s="147"/>
      <c r="C41" s="147"/>
      <c r="D41" s="147"/>
      <c r="E41" s="147"/>
      <c r="F41" s="17"/>
      <c r="G41" s="5"/>
      <c r="H41" s="9"/>
      <c r="I41" s="9"/>
    </row>
    <row r="42" spans="1:12" ht="13.5" customHeight="1" thickBot="1" x14ac:dyDescent="0.25">
      <c r="A42" s="147"/>
      <c r="B42" s="147"/>
      <c r="C42" s="147"/>
      <c r="D42" s="147"/>
      <c r="E42" s="147"/>
      <c r="F42" s="17"/>
      <c r="G42" s="166" t="s">
        <v>30</v>
      </c>
      <c r="H42" s="167"/>
      <c r="I42" s="167"/>
      <c r="J42" s="19">
        <v>2016</v>
      </c>
      <c r="K42" s="19">
        <v>2017</v>
      </c>
      <c r="L42" s="176"/>
    </row>
    <row r="43" spans="1:12" ht="12.75" customHeight="1" x14ac:dyDescent="0.25">
      <c r="A43" s="147"/>
      <c r="B43" s="147"/>
      <c r="C43" s="147"/>
      <c r="D43" s="147"/>
      <c r="E43" s="147"/>
      <c r="F43" s="33"/>
      <c r="G43" s="150" t="s">
        <v>21</v>
      </c>
      <c r="H43" s="151"/>
      <c r="I43" s="151"/>
      <c r="J43" s="36">
        <f>H37/H24</f>
        <v>4.4981578201546621E-2</v>
      </c>
      <c r="K43" s="37">
        <f>I37/I24</f>
        <v>4.6683344092963201E-2</v>
      </c>
      <c r="L43" s="177"/>
    </row>
    <row r="44" spans="1:12" ht="12.75" customHeight="1" x14ac:dyDescent="0.25">
      <c r="A44" s="147"/>
      <c r="B44" s="147"/>
      <c r="C44" s="147"/>
      <c r="D44" s="147"/>
      <c r="E44" s="147"/>
      <c r="F44" s="33"/>
      <c r="G44" s="148" t="s">
        <v>18</v>
      </c>
      <c r="H44" s="149"/>
      <c r="I44" s="149"/>
      <c r="J44" s="23">
        <f>H38/B24</f>
        <v>4.6874346913250792E-2</v>
      </c>
      <c r="K44" s="11">
        <f>I38/C24</f>
        <v>4.8367620538728007E-2</v>
      </c>
      <c r="L44" s="178"/>
    </row>
    <row r="45" spans="1:12" ht="12" customHeight="1" x14ac:dyDescent="0.25">
      <c r="A45" s="147"/>
      <c r="B45" s="147"/>
      <c r="C45" s="147"/>
      <c r="D45" s="147"/>
      <c r="E45" s="147"/>
      <c r="F45" s="34"/>
      <c r="G45" s="154" t="s">
        <v>19</v>
      </c>
      <c r="H45" s="155"/>
      <c r="I45" s="155"/>
      <c r="J45" s="23">
        <f>H39/H24</f>
        <v>0.11134054010283817</v>
      </c>
      <c r="K45" s="11">
        <f>I39/I24</f>
        <v>0.11818108457069076</v>
      </c>
      <c r="L45" s="179" t="s">
        <v>50</v>
      </c>
    </row>
    <row r="46" spans="1:12" ht="3.75" hidden="1" customHeight="1" x14ac:dyDescent="0.25">
      <c r="A46" s="147"/>
      <c r="B46" s="147"/>
      <c r="C46" s="147"/>
      <c r="D46" s="147"/>
      <c r="E46" s="147"/>
      <c r="F46" s="34"/>
      <c r="G46" s="154" t="s">
        <v>20</v>
      </c>
      <c r="H46" s="155"/>
      <c r="I46" s="155"/>
      <c r="J46" s="23">
        <f>H40/B24</f>
        <v>0.10605003488487989</v>
      </c>
      <c r="K46" s="11">
        <f>I40/C24</f>
        <v>0.11255669194760412</v>
      </c>
      <c r="L46" s="180"/>
    </row>
    <row r="47" spans="1:12" ht="15" customHeight="1" thickBot="1" x14ac:dyDescent="0.3">
      <c r="A47" s="35" t="s">
        <v>45</v>
      </c>
      <c r="F47" s="17"/>
      <c r="G47" s="181" t="s">
        <v>20</v>
      </c>
      <c r="H47" s="182"/>
      <c r="I47" s="182"/>
      <c r="J47" s="24">
        <f>H40/B24</f>
        <v>0.10605003488487989</v>
      </c>
      <c r="K47" s="12">
        <f>I40/C24</f>
        <v>0.11255669194760412</v>
      </c>
      <c r="L47" s="180"/>
    </row>
    <row r="48" spans="1:12" x14ac:dyDescent="0.2">
      <c r="L48" s="53" t="s">
        <v>91</v>
      </c>
    </row>
  </sheetData>
  <mergeCells count="20">
    <mergeCell ref="L26:L29"/>
    <mergeCell ref="G42:I42"/>
    <mergeCell ref="G1:L1"/>
    <mergeCell ref="G45:I45"/>
    <mergeCell ref="G27:K29"/>
    <mergeCell ref="L35:L40"/>
    <mergeCell ref="L42:L44"/>
    <mergeCell ref="L45:L47"/>
    <mergeCell ref="G47:I47"/>
    <mergeCell ref="L30:L34"/>
    <mergeCell ref="B1:D1"/>
    <mergeCell ref="A2:C2"/>
    <mergeCell ref="G2:J2"/>
    <mergeCell ref="A28:E28"/>
    <mergeCell ref="A29:E29"/>
    <mergeCell ref="A40:E46"/>
    <mergeCell ref="G44:I44"/>
    <mergeCell ref="G43:I43"/>
    <mergeCell ref="A27:E27"/>
    <mergeCell ref="G46:I46"/>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8" sqref="F8"/>
    </sheetView>
  </sheetViews>
  <sheetFormatPr defaultRowHeight="12.75" x14ac:dyDescent="0.2"/>
  <cols>
    <col min="1" max="1" width="18.5703125" customWidth="1"/>
    <col min="2" max="2" width="13.42578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1</v>
      </c>
      <c r="C8">
        <f>IF('Sheet 1'!I34+'Sheet 1'!I40='Sheet 1'!C24,0,1)</f>
        <v>1</v>
      </c>
      <c r="E8">
        <f>IF('Sheet 1'!H33+'Sheet 1'!H39='Sheet 1'!H24,0,1)</f>
        <v>0</v>
      </c>
      <c r="F8">
        <f>IF('Sheet 1'!I33+'Sheet 1'!I39='Sheet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2017-06-21T12:02:06Z</cp:lastPrinted>
  <dcterms:created xsi:type="dcterms:W3CDTF">2005-01-11T16:04:59Z</dcterms:created>
  <dcterms:modified xsi:type="dcterms:W3CDTF">2017-07-31T14:56:07Z</dcterms:modified>
</cp:coreProperties>
</file>